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 activeTab="2"/>
  </bookViews>
  <sheets>
    <sheet name="List1" sheetId="1" r:id="rId1"/>
    <sheet name="List1-hotovo" sheetId="4" r:id="rId2"/>
    <sheet name="List2" sheetId="2" r:id="rId3"/>
    <sheet name="List3" sheetId="3" r:id="rId4"/>
    <sheet name="List3-hotovo" sheetId="5" r:id="rId5"/>
  </sheets>
  <calcPr calcId="125725"/>
</workbook>
</file>

<file path=xl/calcChain.xml><?xml version="1.0" encoding="utf-8"?>
<calcChain xmlns="http://schemas.openxmlformats.org/spreadsheetml/2006/main">
  <c r="A23" i="2"/>
  <c r="A26" i="5"/>
  <c r="A23"/>
  <c r="A18" i="2"/>
  <c r="A18" i="4"/>
  <c r="A17"/>
  <c r="I14"/>
  <c r="H14"/>
  <c r="G14"/>
  <c r="F14"/>
  <c r="E14"/>
  <c r="D14"/>
  <c r="C14"/>
  <c r="A14"/>
  <c r="A11"/>
  <c r="D3"/>
  <c r="D4"/>
  <c r="D5"/>
  <c r="D6"/>
  <c r="D7"/>
  <c r="D8"/>
  <c r="D2"/>
  <c r="C3"/>
  <c r="C4"/>
  <c r="C5"/>
  <c r="C6"/>
  <c r="C7"/>
  <c r="C8"/>
  <c r="C2"/>
  <c r="A20"/>
  <c r="B8"/>
  <c r="B7"/>
  <c r="B6"/>
  <c r="B5"/>
  <c r="B4"/>
  <c r="B3"/>
  <c r="B2"/>
  <c r="A19" s="1"/>
  <c r="A17" i="2"/>
  <c r="A16" i="1"/>
  <c r="A2" i="2"/>
  <c r="A14" s="1"/>
  <c r="A15" s="1"/>
  <c r="A1"/>
  <c r="A4" s="1"/>
  <c r="A15" i="1"/>
  <c r="A9" i="2" l="1"/>
  <c r="A8"/>
  <c r="A7"/>
  <c r="A6"/>
  <c r="A5"/>
  <c r="A11" s="1"/>
  <c r="A12" l="1"/>
</calcChain>
</file>

<file path=xl/sharedStrings.xml><?xml version="1.0" encoding="utf-8"?>
<sst xmlns="http://schemas.openxmlformats.org/spreadsheetml/2006/main" count="226" uniqueCount="91">
  <si>
    <t>Absolutní hodnota</t>
  </si>
  <si>
    <t>počet prázdných buněk</t>
  </si>
  <si>
    <t xml:space="preserve">zkratka </t>
  </si>
  <si>
    <t>délka</t>
  </si>
  <si>
    <t>číslo</t>
  </si>
  <si>
    <t>jiný název</t>
  </si>
  <si>
    <t>na jaké pozici začíná slovo hodnota?</t>
  </si>
  <si>
    <t>přepis na velká písmena</t>
  </si>
  <si>
    <t>jsou slova stejná?</t>
  </si>
  <si>
    <t>zařiďte, aby byla</t>
  </si>
  <si>
    <t>(část)</t>
  </si>
  <si>
    <t>(délka)</t>
  </si>
  <si>
    <t>(dosadit)</t>
  </si>
  <si>
    <t>(hledat)</t>
  </si>
  <si>
    <t>(velká)</t>
  </si>
  <si>
    <t>(stejné)</t>
  </si>
  <si>
    <t>(malá;stejné)</t>
  </si>
  <si>
    <t>uvést jako Kč - text (kč)</t>
  </si>
  <si>
    <t>(hodina)</t>
  </si>
  <si>
    <t>(minuta)</t>
  </si>
  <si>
    <t>(sekunda)</t>
  </si>
  <si>
    <t>(čas)</t>
  </si>
  <si>
    <t>(den)</t>
  </si>
  <si>
    <t>(měsíc)</t>
  </si>
  <si>
    <t>(rok)</t>
  </si>
  <si>
    <t>(datum)</t>
  </si>
  <si>
    <t>(nyní)</t>
  </si>
  <si>
    <t>(dnes)</t>
  </si>
  <si>
    <t>(dentýdne)</t>
  </si>
  <si>
    <t>pondělí</t>
  </si>
  <si>
    <t>úterý</t>
  </si>
  <si>
    <t>středa</t>
  </si>
  <si>
    <t>čtvrtek</t>
  </si>
  <si>
    <t>pátek</t>
  </si>
  <si>
    <t>sobota</t>
  </si>
  <si>
    <t>neděle</t>
  </si>
  <si>
    <t>(svyhledat)</t>
  </si>
  <si>
    <t>=CONCATENATE("číslo jsou";" ";HODNOTA.NA.TEXT(B2;0,00);" ")</t>
  </si>
  <si>
    <t>spočítejte absolutní hodnotu</t>
  </si>
  <si>
    <t>porovnejte absolutní hodnotu a číslo a určete, zda je stejné</t>
  </si>
  <si>
    <t>sumif</t>
  </si>
  <si>
    <t>useknout</t>
  </si>
  <si>
    <t>určete počet prázdných buněk - COUNTBLANK</t>
  </si>
  <si>
    <t>$</t>
  </si>
  <si>
    <t>co</t>
  </si>
  <si>
    <t>skupina</t>
  </si>
  <si>
    <t>cena za kus</t>
  </si>
  <si>
    <t>cena za kus se slevou</t>
  </si>
  <si>
    <t>dodavatel</t>
  </si>
  <si>
    <t>standardní doba doručení</t>
  </si>
  <si>
    <t>počet kusů na získání slevy</t>
  </si>
  <si>
    <t>krabice na víno</t>
  </si>
  <si>
    <t>jídlo</t>
  </si>
  <si>
    <t>A</t>
  </si>
  <si>
    <t>ihned</t>
  </si>
  <si>
    <t>propiska</t>
  </si>
  <si>
    <t>kancelář</t>
  </si>
  <si>
    <t>B</t>
  </si>
  <si>
    <t>propiska zlatá</t>
  </si>
  <si>
    <t>3 týdny</t>
  </si>
  <si>
    <t>zapalovač</t>
  </si>
  <si>
    <t>drobnost</t>
  </si>
  <si>
    <t>C</t>
  </si>
  <si>
    <t>auto</t>
  </si>
  <si>
    <t>velký dar</t>
  </si>
  <si>
    <t>E</t>
  </si>
  <si>
    <t>1 měsíc</t>
  </si>
  <si>
    <t>kuchyňský robot</t>
  </si>
  <si>
    <t>kuchyně</t>
  </si>
  <si>
    <t>koště</t>
  </si>
  <si>
    <t>zahradní gril</t>
  </si>
  <si>
    <t>2 týdny</t>
  </si>
  <si>
    <t>tričko</t>
  </si>
  <si>
    <t>na sebe</t>
  </si>
  <si>
    <t>1 týden</t>
  </si>
  <si>
    <t>myš</t>
  </si>
  <si>
    <t>notebook</t>
  </si>
  <si>
    <t>držák na víno</t>
  </si>
  <si>
    <t>F</t>
  </si>
  <si>
    <t>židle</t>
  </si>
  <si>
    <t>stůl</t>
  </si>
  <si>
    <t>skákací míč</t>
  </si>
  <si>
    <t>zdraví</t>
  </si>
  <si>
    <t>rotoped</t>
  </si>
  <si>
    <t>zvýkačka</t>
  </si>
  <si>
    <t>D</t>
  </si>
  <si>
    <t>krém na ruce</t>
  </si>
  <si>
    <t>2 dny</t>
  </si>
  <si>
    <t>spočítejte, kolik stojí dárky od dodavatele A</t>
  </si>
  <si>
    <t>spočítejte, kolik je dárků od dodavatele C</t>
  </si>
  <si>
    <t>Na základě toho, kolik je minut, nechte zobrazit, jestli je první nebo druhá polovina hodiny.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</si>
</sst>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22" fontId="0" fillId="0" borderId="0" xfId="0" applyNumberFormat="1"/>
    <xf numFmtId="18" fontId="0" fillId="0" borderId="0" xfId="0" applyNumberFormat="1"/>
    <xf numFmtId="2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workbookViewId="0">
      <selection activeCell="A16" sqref="A16"/>
    </sheetView>
  </sheetViews>
  <sheetFormatPr defaultRowHeight="15"/>
  <cols>
    <col min="1" max="1" width="20" customWidth="1"/>
    <col min="2" max="2" width="18.7109375" customWidth="1"/>
    <col min="3" max="3" width="30.7109375" customWidth="1"/>
    <col min="4" max="4" width="22.140625" customWidth="1"/>
    <col min="5" max="5" width="13" customWidth="1"/>
    <col min="6" max="6" width="18.5703125" customWidth="1"/>
    <col min="7" max="7" width="16.85546875" customWidth="1"/>
    <col min="8" max="8" width="11.7109375" customWidth="1"/>
    <col min="9" max="9" width="13.85546875" customWidth="1"/>
  </cols>
  <sheetData>
    <row r="1" spans="1:9" ht="27.75" customHeight="1">
      <c r="A1" t="s">
        <v>4</v>
      </c>
      <c r="B1" s="3" t="s">
        <v>38</v>
      </c>
      <c r="C1" s="3" t="s">
        <v>39</v>
      </c>
      <c r="D1" t="s">
        <v>17</v>
      </c>
    </row>
    <row r="2" spans="1:9">
      <c r="A2">
        <v>-4</v>
      </c>
    </row>
    <row r="4" spans="1:9">
      <c r="A4">
        <v>-14</v>
      </c>
    </row>
    <row r="5" spans="1:9">
      <c r="A5">
        <v>34</v>
      </c>
    </row>
    <row r="7" spans="1:9">
      <c r="A7">
        <v>56</v>
      </c>
    </row>
    <row r="8" spans="1:9">
      <c r="A8">
        <v>-5</v>
      </c>
    </row>
    <row r="10" spans="1:9">
      <c r="A10" t="s">
        <v>1</v>
      </c>
    </row>
    <row r="12" spans="1:9" ht="27" customHeight="1">
      <c r="C12" t="s">
        <v>2</v>
      </c>
      <c r="D12" t="s">
        <v>3</v>
      </c>
      <c r="E12" t="s">
        <v>5</v>
      </c>
      <c r="F12" s="3" t="s">
        <v>6</v>
      </c>
      <c r="G12" s="3" t="s">
        <v>7</v>
      </c>
      <c r="H12" s="3" t="s">
        <v>8</v>
      </c>
      <c r="I12" s="3" t="s">
        <v>9</v>
      </c>
    </row>
    <row r="13" spans="1:9">
      <c r="A13" t="s">
        <v>0</v>
      </c>
      <c r="C13" t="s">
        <v>10</v>
      </c>
      <c r="D13" t="s">
        <v>11</v>
      </c>
      <c r="E13" t="s">
        <v>12</v>
      </c>
      <c r="F13" t="s">
        <v>13</v>
      </c>
      <c r="G13" t="s">
        <v>14</v>
      </c>
      <c r="H13" t="s">
        <v>15</v>
      </c>
      <c r="I13" t="s">
        <v>16</v>
      </c>
    </row>
    <row r="15" spans="1:9">
      <c r="A15" t="str">
        <f>CONCATENATE("číslo jsou"," ",TEXT(B2,0)," ")</f>
        <v xml:space="preserve">číslo jsou 0 </v>
      </c>
    </row>
    <row r="16" spans="1:9">
      <c r="A16" t="str">
        <f>CONCATENATE("číslo jsou"," ","B22")</f>
        <v>číslo jsou B22</v>
      </c>
    </row>
    <row r="17" spans="1:1">
      <c r="A17" s="2"/>
    </row>
    <row r="18" spans="1:1">
      <c r="A18" s="1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opLeftCell="A3" workbookViewId="0">
      <selection activeCell="A28" sqref="A28"/>
    </sheetView>
  </sheetViews>
  <sheetFormatPr defaultRowHeight="15"/>
  <cols>
    <col min="1" max="1" width="23" customWidth="1"/>
    <col min="2" max="2" width="18.7109375" customWidth="1"/>
    <col min="3" max="3" width="30.7109375" customWidth="1"/>
    <col min="4" max="4" width="22.140625" customWidth="1"/>
    <col min="5" max="5" width="13" customWidth="1"/>
    <col min="6" max="6" width="18.5703125" customWidth="1"/>
    <col min="7" max="7" width="16.85546875" customWidth="1"/>
    <col min="8" max="8" width="11.7109375" customWidth="1"/>
    <col min="9" max="9" width="13.85546875" customWidth="1"/>
  </cols>
  <sheetData>
    <row r="1" spans="1:9" ht="27.75" customHeight="1">
      <c r="A1" t="s">
        <v>4</v>
      </c>
      <c r="B1" s="3" t="s">
        <v>38</v>
      </c>
      <c r="C1" s="3" t="s">
        <v>39</v>
      </c>
      <c r="D1" t="s">
        <v>17</v>
      </c>
    </row>
    <row r="2" spans="1:9">
      <c r="A2" s="6">
        <v>-4</v>
      </c>
      <c r="B2" s="6">
        <f>ABS(A2)</f>
        <v>4</v>
      </c>
      <c r="C2" t="b">
        <f>EXACT(A2,B2)</f>
        <v>0</v>
      </c>
      <c r="D2" t="str">
        <f>DOLLAR(A2)</f>
        <v>-4,00 Kč</v>
      </c>
    </row>
    <row r="3" spans="1:9">
      <c r="A3" s="6"/>
      <c r="B3" s="6">
        <f t="shared" ref="B3:B8" si="0">ABS(A3)</f>
        <v>0</v>
      </c>
      <c r="C3" t="b">
        <f t="shared" ref="C3:C8" si="1">EXACT(A3,B3)</f>
        <v>0</v>
      </c>
      <c r="D3" t="str">
        <f t="shared" ref="D3:D8" si="2">DOLLAR(A3)</f>
        <v>0,00 Kč</v>
      </c>
    </row>
    <row r="4" spans="1:9">
      <c r="A4" s="6">
        <v>-14</v>
      </c>
      <c r="B4" s="6">
        <f t="shared" si="0"/>
        <v>14</v>
      </c>
      <c r="C4" t="b">
        <f t="shared" si="1"/>
        <v>0</v>
      </c>
      <c r="D4" t="str">
        <f t="shared" si="2"/>
        <v>-14,00 Kč</v>
      </c>
    </row>
    <row r="5" spans="1:9">
      <c r="A5" s="6">
        <v>34</v>
      </c>
      <c r="B5" s="6">
        <f t="shared" si="0"/>
        <v>34</v>
      </c>
      <c r="C5" t="b">
        <f t="shared" si="1"/>
        <v>1</v>
      </c>
      <c r="D5" t="str">
        <f t="shared" si="2"/>
        <v>34,00 Kč</v>
      </c>
    </row>
    <row r="6" spans="1:9">
      <c r="A6" s="6"/>
      <c r="B6" s="6">
        <f t="shared" si="0"/>
        <v>0</v>
      </c>
      <c r="C6" t="b">
        <f t="shared" si="1"/>
        <v>0</v>
      </c>
      <c r="D6" t="str">
        <f t="shared" si="2"/>
        <v>0,00 Kč</v>
      </c>
    </row>
    <row r="7" spans="1:9">
      <c r="A7" s="6">
        <v>56</v>
      </c>
      <c r="B7" s="6">
        <f t="shared" si="0"/>
        <v>56</v>
      </c>
      <c r="C7" t="b">
        <f t="shared" si="1"/>
        <v>1</v>
      </c>
      <c r="D7" t="str">
        <f t="shared" si="2"/>
        <v>56,00 Kč</v>
      </c>
    </row>
    <row r="8" spans="1:9">
      <c r="A8" s="6">
        <v>-5</v>
      </c>
      <c r="B8" s="6">
        <f t="shared" si="0"/>
        <v>5</v>
      </c>
      <c r="C8" t="b">
        <f t="shared" si="1"/>
        <v>0</v>
      </c>
      <c r="D8" t="str">
        <f t="shared" si="2"/>
        <v>-5,00 Kč</v>
      </c>
    </row>
    <row r="10" spans="1:9">
      <c r="A10" t="s">
        <v>42</v>
      </c>
    </row>
    <row r="11" spans="1:9">
      <c r="A11">
        <f>COUNTBLANK(A2:A8)</f>
        <v>2</v>
      </c>
    </row>
    <row r="12" spans="1:9" ht="27" customHeight="1">
      <c r="C12" t="s">
        <v>2</v>
      </c>
      <c r="D12" t="s">
        <v>3</v>
      </c>
      <c r="E12" t="s">
        <v>5</v>
      </c>
      <c r="F12" s="3" t="s">
        <v>6</v>
      </c>
      <c r="G12" s="3" t="s">
        <v>7</v>
      </c>
      <c r="H12" s="3" t="s">
        <v>8</v>
      </c>
      <c r="I12" s="3" t="s">
        <v>9</v>
      </c>
    </row>
    <row r="13" spans="1:9">
      <c r="A13" t="s">
        <v>0</v>
      </c>
      <c r="C13" t="s">
        <v>10</v>
      </c>
      <c r="D13" t="s">
        <v>11</v>
      </c>
      <c r="E13" t="s">
        <v>12</v>
      </c>
      <c r="F13" t="s">
        <v>13</v>
      </c>
      <c r="G13" t="s">
        <v>14</v>
      </c>
      <c r="H13" t="s">
        <v>15</v>
      </c>
      <c r="I13" t="s">
        <v>16</v>
      </c>
    </row>
    <row r="14" spans="1:9">
      <c r="A14" s="6" t="str">
        <f>A13</f>
        <v>Absolutní hodnota</v>
      </c>
      <c r="C14" t="str">
        <f>MID(A14,1,3)</f>
        <v>Abs</v>
      </c>
      <c r="D14">
        <f>LEN(A14)</f>
        <v>17</v>
      </c>
      <c r="E14" t="str">
        <f>SUBSTITUTE(A14,"hodnota","číslo")</f>
        <v>Absolutní číslo</v>
      </c>
      <c r="F14">
        <f>SEARCH("hodnota",A14)</f>
        <v>11</v>
      </c>
      <c r="G14" t="str">
        <f>UPPER(E14)</f>
        <v>ABSOLUTNÍ ČÍSLO</v>
      </c>
      <c r="H14" t="b">
        <f>EXACT(A14,G14)</f>
        <v>0</v>
      </c>
      <c r="I14" t="b">
        <f>EXACT(LOWER(E14),LOWER(G14))</f>
        <v>1</v>
      </c>
    </row>
    <row r="15" spans="1:9">
      <c r="A15" s="6"/>
    </row>
    <row r="16" spans="1:9">
      <c r="A16" s="6"/>
    </row>
    <row r="17" spans="1:9">
      <c r="A17" s="6" t="str">
        <f>CONCATENATE("číslo v buňce ", ADDRESS(2,1,1)," je ",A2)</f>
        <v>číslo v buňce $A$2 je -4</v>
      </c>
    </row>
    <row r="18" spans="1:9">
      <c r="A18" t="str">
        <f>CONCATENATE("číslo jsou"," ",B2," ")</f>
        <v xml:space="preserve">číslo jsou 4 </v>
      </c>
    </row>
    <row r="19" spans="1:9">
      <c r="A19" t="str">
        <f>CONCATENATE("číslo jsou"," ",TEXT(B2,0)," ")</f>
        <v xml:space="preserve">číslo jsou 4 </v>
      </c>
    </row>
    <row r="20" spans="1:9">
      <c r="A20" t="str">
        <f>CONCATENATE("číslo jsou"," ","B22")</f>
        <v>číslo jsou B22</v>
      </c>
    </row>
    <row r="21" spans="1:9">
      <c r="A21" s="2" t="s">
        <v>37</v>
      </c>
    </row>
    <row r="22" spans="1:9">
      <c r="A22" s="1"/>
    </row>
    <row r="24" spans="1:9">
      <c r="I24" t="s">
        <v>43</v>
      </c>
    </row>
    <row r="25" spans="1:9">
      <c r="A25" t="s">
        <v>40</v>
      </c>
    </row>
    <row r="26" spans="1:9">
      <c r="A26" t="s">
        <v>41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38"/>
  <sheetViews>
    <sheetView tabSelected="1" workbookViewId="0">
      <selection activeCell="H19" sqref="H19"/>
    </sheetView>
  </sheetViews>
  <sheetFormatPr defaultRowHeight="15"/>
  <cols>
    <col min="1" max="1" width="18.85546875" customWidth="1"/>
    <col min="2" max="2" width="12.5703125" customWidth="1"/>
  </cols>
  <sheetData>
    <row r="1" spans="1:2">
      <c r="A1" s="4">
        <f ca="1">NOW()</f>
        <v>40301.871757870373</v>
      </c>
      <c r="B1" t="s">
        <v>26</v>
      </c>
    </row>
    <row r="2" spans="1:2">
      <c r="A2" s="1">
        <f ca="1">TODAY()</f>
        <v>40301</v>
      </c>
      <c r="B2" t="s">
        <v>27</v>
      </c>
    </row>
    <row r="3" spans="1:2">
      <c r="A3" s="1"/>
    </row>
    <row r="4" spans="1:2">
      <c r="A4">
        <f ca="1">HOUR(A1)</f>
        <v>20</v>
      </c>
      <c r="B4" t="s">
        <v>18</v>
      </c>
    </row>
    <row r="5" spans="1:2">
      <c r="A5">
        <f ca="1">MINUTE(A1)</f>
        <v>55</v>
      </c>
      <c r="B5" t="s">
        <v>19</v>
      </c>
    </row>
    <row r="6" spans="1:2">
      <c r="A6">
        <f ca="1">SECOND(A1)</f>
        <v>20</v>
      </c>
      <c r="B6" t="s">
        <v>20</v>
      </c>
    </row>
    <row r="7" spans="1:2">
      <c r="A7">
        <f ca="1">DAY(A1)</f>
        <v>3</v>
      </c>
      <c r="B7" t="s">
        <v>22</v>
      </c>
    </row>
    <row r="8" spans="1:2">
      <c r="A8">
        <f ca="1">MONTH(A1)</f>
        <v>5</v>
      </c>
      <c r="B8" t="s">
        <v>23</v>
      </c>
    </row>
    <row r="9" spans="1:2">
      <c r="A9">
        <f ca="1">YEAR(A1)</f>
        <v>2010</v>
      </c>
      <c r="B9" t="s">
        <v>24</v>
      </c>
    </row>
    <row r="11" spans="1:2">
      <c r="A11" s="5">
        <f ca="1">TIME(A4,A5,A6)</f>
        <v>0.87175925925925923</v>
      </c>
      <c r="B11" t="s">
        <v>21</v>
      </c>
    </row>
    <row r="12" spans="1:2">
      <c r="A12" s="1">
        <f ca="1">DATE(A9,A8,A7)</f>
        <v>40301</v>
      </c>
      <c r="B12" t="s">
        <v>25</v>
      </c>
    </row>
    <row r="14" spans="1:2">
      <c r="A14">
        <f ca="1">WEEKDAY(A2,2)</f>
        <v>1</v>
      </c>
      <c r="B14" t="s">
        <v>28</v>
      </c>
    </row>
    <row r="15" spans="1:2">
      <c r="A15" t="str">
        <f ca="1">VLOOKUP(A14,A32:B38,2)</f>
        <v>pondělí</v>
      </c>
      <c r="B15" t="s">
        <v>36</v>
      </c>
    </row>
    <row r="17" spans="1:2">
      <c r="A17" t="str">
        <f ca="1">CONCATENATE("dnes je"," ",TEXT(TODAY(),"dd.mm. rrrr"))</f>
        <v>dnes je 03.05. 2010</v>
      </c>
    </row>
    <row r="18" spans="1:2">
      <c r="A18" t="str">
        <f ca="1">CONCATENATE("dnes je"," ",TODAY())</f>
        <v>dnes je 40301</v>
      </c>
    </row>
    <row r="21" spans="1:2">
      <c r="A21" t="s">
        <v>90</v>
      </c>
    </row>
    <row r="23" spans="1:2">
      <c r="A23" t="str">
        <f ca="1">CONCATENATE("Je ",IF(MINUTE(NOW())&lt;=30,"1.polovina","2.polovina")," hodiny")</f>
        <v>Je 2.polovina hodiny</v>
      </c>
    </row>
    <row r="32" spans="1:2">
      <c r="A32">
        <v>1</v>
      </c>
      <c r="B32" t="s">
        <v>29</v>
      </c>
    </row>
    <row r="33" spans="1:2">
      <c r="A33">
        <v>2</v>
      </c>
      <c r="B33" t="s">
        <v>30</v>
      </c>
    </row>
    <row r="34" spans="1:2">
      <c r="A34">
        <v>3</v>
      </c>
      <c r="B34" t="s">
        <v>31</v>
      </c>
    </row>
    <row r="35" spans="1:2">
      <c r="A35">
        <v>4</v>
      </c>
      <c r="B35" t="s">
        <v>32</v>
      </c>
    </row>
    <row r="36" spans="1:2">
      <c r="A36">
        <v>5</v>
      </c>
      <c r="B36" t="s">
        <v>33</v>
      </c>
    </row>
    <row r="37" spans="1:2">
      <c r="A37">
        <v>6</v>
      </c>
      <c r="B37" t="s">
        <v>34</v>
      </c>
    </row>
    <row r="38" spans="1:2">
      <c r="A38">
        <v>7</v>
      </c>
      <c r="B38" t="s">
        <v>35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5"/>
  <sheetViews>
    <sheetView workbookViewId="0">
      <selection activeCell="A28" sqref="A28"/>
    </sheetView>
  </sheetViews>
  <sheetFormatPr defaultRowHeight="15"/>
  <cols>
    <col min="1" max="1" width="15.5703125" bestFit="1" customWidth="1"/>
    <col min="2" max="2" width="9" bestFit="1" customWidth="1"/>
    <col min="3" max="3" width="10.85546875" bestFit="1" customWidth="1"/>
    <col min="4" max="4" width="19.85546875" bestFit="1" customWidth="1"/>
    <col min="5" max="5" width="9.85546875" bestFit="1" customWidth="1"/>
    <col min="6" max="6" width="23.7109375" bestFit="1" customWidth="1"/>
    <col min="7" max="7" width="24.7109375" bestFit="1" customWidth="1"/>
  </cols>
  <sheetData>
    <row r="1" spans="1:7">
      <c r="A1" t="s">
        <v>44</v>
      </c>
      <c r="B1" t="s">
        <v>45</v>
      </c>
      <c r="C1" t="s">
        <v>46</v>
      </c>
      <c r="D1" t="s">
        <v>47</v>
      </c>
      <c r="E1" t="s">
        <v>48</v>
      </c>
      <c r="F1" t="s">
        <v>49</v>
      </c>
      <c r="G1" t="s">
        <v>50</v>
      </c>
    </row>
    <row r="2" spans="1:7">
      <c r="A2" t="s">
        <v>51</v>
      </c>
      <c r="B2" t="s">
        <v>52</v>
      </c>
      <c r="C2">
        <v>65</v>
      </c>
      <c r="D2">
        <v>50</v>
      </c>
      <c r="E2" t="s">
        <v>53</v>
      </c>
      <c r="F2" t="s">
        <v>54</v>
      </c>
      <c r="G2">
        <v>5</v>
      </c>
    </row>
    <row r="3" spans="1:7">
      <c r="A3" t="s">
        <v>55</v>
      </c>
      <c r="B3" t="s">
        <v>56</v>
      </c>
      <c r="C3">
        <v>27</v>
      </c>
      <c r="D3">
        <v>20</v>
      </c>
      <c r="E3" t="s">
        <v>57</v>
      </c>
      <c r="F3" t="s">
        <v>54</v>
      </c>
      <c r="G3">
        <v>100</v>
      </c>
    </row>
    <row r="4" spans="1:7">
      <c r="A4" t="s">
        <v>58</v>
      </c>
      <c r="B4" t="s">
        <v>56</v>
      </c>
      <c r="C4">
        <v>23990</v>
      </c>
      <c r="D4">
        <v>23990</v>
      </c>
      <c r="E4" t="s">
        <v>53</v>
      </c>
      <c r="F4" t="s">
        <v>59</v>
      </c>
      <c r="G4">
        <v>0</v>
      </c>
    </row>
    <row r="5" spans="1:7">
      <c r="A5" t="s">
        <v>60</v>
      </c>
      <c r="B5" t="s">
        <v>61</v>
      </c>
      <c r="C5">
        <v>40</v>
      </c>
      <c r="D5">
        <v>30</v>
      </c>
      <c r="E5" t="s">
        <v>62</v>
      </c>
      <c r="F5" t="s">
        <v>54</v>
      </c>
      <c r="G5">
        <v>100</v>
      </c>
    </row>
    <row r="6" spans="1:7">
      <c r="A6" t="s">
        <v>63</v>
      </c>
      <c r="B6" t="s">
        <v>64</v>
      </c>
      <c r="C6">
        <v>936000</v>
      </c>
      <c r="D6">
        <v>936000</v>
      </c>
      <c r="E6" t="s">
        <v>65</v>
      </c>
      <c r="F6" t="s">
        <v>66</v>
      </c>
      <c r="G6">
        <v>0</v>
      </c>
    </row>
    <row r="7" spans="1:7">
      <c r="A7" t="s">
        <v>67</v>
      </c>
      <c r="B7" t="s">
        <v>68</v>
      </c>
      <c r="C7">
        <v>45990</v>
      </c>
      <c r="D7">
        <v>40000</v>
      </c>
      <c r="E7" t="s">
        <v>62</v>
      </c>
      <c r="F7" t="s">
        <v>66</v>
      </c>
      <c r="G7">
        <v>4</v>
      </c>
    </row>
    <row r="8" spans="1:7">
      <c r="A8" t="s">
        <v>69</v>
      </c>
      <c r="B8" t="s">
        <v>68</v>
      </c>
      <c r="C8">
        <v>155</v>
      </c>
      <c r="D8">
        <v>150</v>
      </c>
      <c r="E8" t="s">
        <v>62</v>
      </c>
      <c r="F8" t="s">
        <v>54</v>
      </c>
      <c r="G8">
        <v>2</v>
      </c>
    </row>
    <row r="9" spans="1:7">
      <c r="A9" t="s">
        <v>70</v>
      </c>
      <c r="B9" t="s">
        <v>64</v>
      </c>
      <c r="C9">
        <v>10325</v>
      </c>
      <c r="D9">
        <v>8000</v>
      </c>
      <c r="E9" t="s">
        <v>65</v>
      </c>
      <c r="F9" t="s">
        <v>71</v>
      </c>
      <c r="G9">
        <v>2</v>
      </c>
    </row>
    <row r="10" spans="1:7">
      <c r="A10" t="s">
        <v>72</v>
      </c>
      <c r="B10" t="s">
        <v>73</v>
      </c>
      <c r="C10">
        <v>399</v>
      </c>
      <c r="D10">
        <v>200</v>
      </c>
      <c r="E10" t="s">
        <v>53</v>
      </c>
      <c r="F10" t="s">
        <v>74</v>
      </c>
      <c r="G10">
        <v>50</v>
      </c>
    </row>
    <row r="11" spans="1:7">
      <c r="A11" t="s">
        <v>75</v>
      </c>
      <c r="B11" t="s">
        <v>56</v>
      </c>
      <c r="C11">
        <v>359</v>
      </c>
      <c r="D11">
        <v>300</v>
      </c>
      <c r="E11" t="s">
        <v>53</v>
      </c>
      <c r="F11" t="s">
        <v>54</v>
      </c>
      <c r="G11">
        <v>10</v>
      </c>
    </row>
    <row r="12" spans="1:7">
      <c r="A12" t="s">
        <v>76</v>
      </c>
      <c r="B12" t="s">
        <v>56</v>
      </c>
      <c r="C12">
        <v>37000</v>
      </c>
      <c r="D12">
        <v>30000</v>
      </c>
      <c r="E12" t="s">
        <v>57</v>
      </c>
      <c r="F12" t="s">
        <v>74</v>
      </c>
      <c r="G12">
        <v>3</v>
      </c>
    </row>
    <row r="13" spans="1:7">
      <c r="A13" t="s">
        <v>77</v>
      </c>
      <c r="B13" t="s">
        <v>61</v>
      </c>
      <c r="C13">
        <v>299</v>
      </c>
      <c r="D13">
        <v>250</v>
      </c>
      <c r="E13" t="s">
        <v>78</v>
      </c>
      <c r="F13" t="s">
        <v>54</v>
      </c>
      <c r="G13">
        <v>20</v>
      </c>
    </row>
    <row r="14" spans="1:7">
      <c r="A14" t="s">
        <v>79</v>
      </c>
      <c r="B14" t="s">
        <v>56</v>
      </c>
      <c r="C14">
        <v>2450</v>
      </c>
      <c r="D14">
        <v>2000</v>
      </c>
      <c r="E14" t="s">
        <v>65</v>
      </c>
      <c r="F14" t="s">
        <v>71</v>
      </c>
      <c r="G14">
        <v>10</v>
      </c>
    </row>
    <row r="15" spans="1:7">
      <c r="A15" t="s">
        <v>80</v>
      </c>
      <c r="B15" t="s">
        <v>56</v>
      </c>
      <c r="C15">
        <v>3490</v>
      </c>
      <c r="D15">
        <v>3100</v>
      </c>
      <c r="E15" t="s">
        <v>57</v>
      </c>
      <c r="F15" t="s">
        <v>71</v>
      </c>
      <c r="G15">
        <v>5</v>
      </c>
    </row>
    <row r="16" spans="1:7">
      <c r="A16" t="s">
        <v>81</v>
      </c>
      <c r="B16" t="s">
        <v>82</v>
      </c>
      <c r="C16">
        <v>155</v>
      </c>
      <c r="D16">
        <v>99</v>
      </c>
      <c r="E16" t="s">
        <v>62</v>
      </c>
      <c r="F16" t="s">
        <v>54</v>
      </c>
      <c r="G16">
        <v>20</v>
      </c>
    </row>
    <row r="17" spans="1:7">
      <c r="A17" t="s">
        <v>83</v>
      </c>
      <c r="B17" t="s">
        <v>82</v>
      </c>
      <c r="C17">
        <v>4500</v>
      </c>
      <c r="D17">
        <v>4300</v>
      </c>
      <c r="E17" t="s">
        <v>78</v>
      </c>
      <c r="F17" t="s">
        <v>74</v>
      </c>
      <c r="G17">
        <v>10</v>
      </c>
    </row>
    <row r="18" spans="1:7">
      <c r="A18" t="s">
        <v>84</v>
      </c>
      <c r="B18" t="s">
        <v>52</v>
      </c>
      <c r="C18">
        <v>10</v>
      </c>
      <c r="D18">
        <v>3</v>
      </c>
      <c r="E18" t="s">
        <v>85</v>
      </c>
      <c r="F18" t="s">
        <v>74</v>
      </c>
      <c r="G18">
        <v>100</v>
      </c>
    </row>
    <row r="19" spans="1:7">
      <c r="A19" t="s">
        <v>86</v>
      </c>
      <c r="B19" t="s">
        <v>82</v>
      </c>
      <c r="C19">
        <v>65</v>
      </c>
      <c r="D19">
        <v>30</v>
      </c>
      <c r="E19" t="s">
        <v>53</v>
      </c>
      <c r="F19" t="s">
        <v>87</v>
      </c>
      <c r="G19">
        <v>100</v>
      </c>
    </row>
    <row r="22" spans="1:7">
      <c r="A22" t="s">
        <v>88</v>
      </c>
    </row>
    <row r="25" spans="1:7">
      <c r="A25" t="s">
        <v>89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A27" sqref="A27"/>
    </sheetView>
  </sheetViews>
  <sheetFormatPr defaultRowHeight="15"/>
  <cols>
    <col min="1" max="1" width="15.5703125" bestFit="1" customWidth="1"/>
    <col min="2" max="2" width="9" bestFit="1" customWidth="1"/>
    <col min="3" max="3" width="10.85546875" bestFit="1" customWidth="1"/>
    <col min="4" max="4" width="19.85546875" bestFit="1" customWidth="1"/>
    <col min="5" max="5" width="9.85546875" bestFit="1" customWidth="1"/>
    <col min="6" max="6" width="23.7109375" bestFit="1" customWidth="1"/>
    <col min="7" max="7" width="24.7109375" bestFit="1" customWidth="1"/>
  </cols>
  <sheetData>
    <row r="1" spans="1:7">
      <c r="A1" t="s">
        <v>44</v>
      </c>
      <c r="B1" t="s">
        <v>45</v>
      </c>
      <c r="C1" t="s">
        <v>46</v>
      </c>
      <c r="D1" t="s">
        <v>47</v>
      </c>
      <c r="E1" t="s">
        <v>48</v>
      </c>
      <c r="F1" t="s">
        <v>49</v>
      </c>
      <c r="G1" t="s">
        <v>50</v>
      </c>
    </row>
    <row r="2" spans="1:7">
      <c r="A2" t="s">
        <v>51</v>
      </c>
      <c r="B2" t="s">
        <v>52</v>
      </c>
      <c r="C2">
        <v>65</v>
      </c>
      <c r="D2">
        <v>50</v>
      </c>
      <c r="E2" t="s">
        <v>53</v>
      </c>
      <c r="F2" t="s">
        <v>54</v>
      </c>
      <c r="G2">
        <v>5</v>
      </c>
    </row>
    <row r="3" spans="1:7">
      <c r="A3" t="s">
        <v>55</v>
      </c>
      <c r="B3" t="s">
        <v>56</v>
      </c>
      <c r="C3">
        <v>27</v>
      </c>
      <c r="D3">
        <v>20</v>
      </c>
      <c r="E3" t="s">
        <v>57</v>
      </c>
      <c r="F3" t="s">
        <v>54</v>
      </c>
      <c r="G3">
        <v>100</v>
      </c>
    </row>
    <row r="4" spans="1:7">
      <c r="A4" t="s">
        <v>58</v>
      </c>
      <c r="B4" t="s">
        <v>56</v>
      </c>
      <c r="C4">
        <v>23990</v>
      </c>
      <c r="D4">
        <v>23990</v>
      </c>
      <c r="E4" t="s">
        <v>53</v>
      </c>
      <c r="F4" t="s">
        <v>59</v>
      </c>
      <c r="G4">
        <v>0</v>
      </c>
    </row>
    <row r="5" spans="1:7">
      <c r="A5" t="s">
        <v>60</v>
      </c>
      <c r="B5" t="s">
        <v>61</v>
      </c>
      <c r="C5">
        <v>40</v>
      </c>
      <c r="D5">
        <v>30</v>
      </c>
      <c r="E5" t="s">
        <v>62</v>
      </c>
      <c r="F5" t="s">
        <v>54</v>
      </c>
      <c r="G5">
        <v>100</v>
      </c>
    </row>
    <row r="6" spans="1:7">
      <c r="A6" t="s">
        <v>63</v>
      </c>
      <c r="B6" t="s">
        <v>64</v>
      </c>
      <c r="C6">
        <v>936000</v>
      </c>
      <c r="D6">
        <v>936000</v>
      </c>
      <c r="E6" t="s">
        <v>65</v>
      </c>
      <c r="F6" t="s">
        <v>66</v>
      </c>
      <c r="G6">
        <v>0</v>
      </c>
    </row>
    <row r="7" spans="1:7">
      <c r="A7" t="s">
        <v>67</v>
      </c>
      <c r="B7" t="s">
        <v>68</v>
      </c>
      <c r="C7">
        <v>45990</v>
      </c>
      <c r="D7">
        <v>40000</v>
      </c>
      <c r="E7" t="s">
        <v>62</v>
      </c>
      <c r="F7" t="s">
        <v>66</v>
      </c>
      <c r="G7">
        <v>4</v>
      </c>
    </row>
    <row r="8" spans="1:7">
      <c r="A8" t="s">
        <v>69</v>
      </c>
      <c r="B8" t="s">
        <v>68</v>
      </c>
      <c r="C8">
        <v>155</v>
      </c>
      <c r="D8">
        <v>150</v>
      </c>
      <c r="E8" t="s">
        <v>62</v>
      </c>
      <c r="F8" t="s">
        <v>54</v>
      </c>
      <c r="G8">
        <v>2</v>
      </c>
    </row>
    <row r="9" spans="1:7">
      <c r="A9" t="s">
        <v>70</v>
      </c>
      <c r="B9" t="s">
        <v>64</v>
      </c>
      <c r="C9">
        <v>10325</v>
      </c>
      <c r="D9">
        <v>8000</v>
      </c>
      <c r="E9" t="s">
        <v>65</v>
      </c>
      <c r="F9" t="s">
        <v>71</v>
      </c>
      <c r="G9">
        <v>2</v>
      </c>
    </row>
    <row r="10" spans="1:7">
      <c r="A10" t="s">
        <v>72</v>
      </c>
      <c r="B10" t="s">
        <v>73</v>
      </c>
      <c r="C10">
        <v>399</v>
      </c>
      <c r="D10">
        <v>200</v>
      </c>
      <c r="E10" t="s">
        <v>53</v>
      </c>
      <c r="F10" t="s">
        <v>74</v>
      </c>
      <c r="G10">
        <v>50</v>
      </c>
    </row>
    <row r="11" spans="1:7">
      <c r="A11" t="s">
        <v>75</v>
      </c>
      <c r="B11" t="s">
        <v>56</v>
      </c>
      <c r="C11">
        <v>359</v>
      </c>
      <c r="D11">
        <v>300</v>
      </c>
      <c r="E11" t="s">
        <v>53</v>
      </c>
      <c r="F11" t="s">
        <v>54</v>
      </c>
      <c r="G11">
        <v>10</v>
      </c>
    </row>
    <row r="12" spans="1:7">
      <c r="A12" t="s">
        <v>76</v>
      </c>
      <c r="B12" t="s">
        <v>56</v>
      </c>
      <c r="C12">
        <v>37000</v>
      </c>
      <c r="D12">
        <v>30000</v>
      </c>
      <c r="E12" t="s">
        <v>57</v>
      </c>
      <c r="F12" t="s">
        <v>74</v>
      </c>
      <c r="G12">
        <v>3</v>
      </c>
    </row>
    <row r="13" spans="1:7">
      <c r="A13" t="s">
        <v>77</v>
      </c>
      <c r="B13" t="s">
        <v>61</v>
      </c>
      <c r="C13">
        <v>299</v>
      </c>
      <c r="D13">
        <v>250</v>
      </c>
      <c r="E13" t="s">
        <v>78</v>
      </c>
      <c r="F13" t="s">
        <v>54</v>
      </c>
      <c r="G13">
        <v>20</v>
      </c>
    </row>
    <row r="14" spans="1:7">
      <c r="A14" t="s">
        <v>79</v>
      </c>
      <c r="B14" t="s">
        <v>56</v>
      </c>
      <c r="C14">
        <v>2450</v>
      </c>
      <c r="D14">
        <v>2000</v>
      </c>
      <c r="E14" t="s">
        <v>65</v>
      </c>
      <c r="F14" t="s">
        <v>71</v>
      </c>
      <c r="G14">
        <v>10</v>
      </c>
    </row>
    <row r="15" spans="1:7">
      <c r="A15" t="s">
        <v>80</v>
      </c>
      <c r="B15" t="s">
        <v>56</v>
      </c>
      <c r="C15">
        <v>3490</v>
      </c>
      <c r="D15">
        <v>3100</v>
      </c>
      <c r="E15" t="s">
        <v>57</v>
      </c>
      <c r="F15" t="s">
        <v>71</v>
      </c>
      <c r="G15">
        <v>5</v>
      </c>
    </row>
    <row r="16" spans="1:7">
      <c r="A16" t="s">
        <v>81</v>
      </c>
      <c r="B16" t="s">
        <v>82</v>
      </c>
      <c r="C16">
        <v>155</v>
      </c>
      <c r="D16">
        <v>99</v>
      </c>
      <c r="E16" t="s">
        <v>62</v>
      </c>
      <c r="F16" t="s">
        <v>54</v>
      </c>
      <c r="G16">
        <v>20</v>
      </c>
    </row>
    <row r="17" spans="1:7">
      <c r="A17" t="s">
        <v>83</v>
      </c>
      <c r="B17" t="s">
        <v>82</v>
      </c>
      <c r="C17">
        <v>4500</v>
      </c>
      <c r="D17">
        <v>4300</v>
      </c>
      <c r="E17" t="s">
        <v>78</v>
      </c>
      <c r="F17" t="s">
        <v>74</v>
      </c>
      <c r="G17">
        <v>10</v>
      </c>
    </row>
    <row r="18" spans="1:7">
      <c r="A18" t="s">
        <v>84</v>
      </c>
      <c r="B18" t="s">
        <v>52</v>
      </c>
      <c r="C18">
        <v>10</v>
      </c>
      <c r="D18">
        <v>3</v>
      </c>
      <c r="E18" t="s">
        <v>85</v>
      </c>
      <c r="F18" t="s">
        <v>74</v>
      </c>
      <c r="G18">
        <v>100</v>
      </c>
    </row>
    <row r="19" spans="1:7">
      <c r="A19" t="s">
        <v>86</v>
      </c>
      <c r="B19" t="s">
        <v>82</v>
      </c>
      <c r="C19">
        <v>65</v>
      </c>
      <c r="D19">
        <v>30</v>
      </c>
      <c r="E19" t="s">
        <v>53</v>
      </c>
      <c r="F19" t="s">
        <v>87</v>
      </c>
      <c r="G19">
        <v>100</v>
      </c>
    </row>
    <row r="22" spans="1:7">
      <c r="A22" t="s">
        <v>88</v>
      </c>
    </row>
    <row r="23" spans="1:7">
      <c r="A23">
        <f>SUMIF(E2:E19,"A",C2:C19)</f>
        <v>24878</v>
      </c>
    </row>
    <row r="25" spans="1:7">
      <c r="A25" t="s">
        <v>89</v>
      </c>
    </row>
    <row r="26" spans="1:7">
      <c r="A26">
        <f>COUNTIF(E2:E19,"C")</f>
        <v>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List1</vt:lpstr>
      <vt:lpstr>List1-hotovo</vt:lpstr>
      <vt:lpstr>List2</vt:lpstr>
      <vt:lpstr>List3</vt:lpstr>
      <vt:lpstr>List3-hotovo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</dc:creator>
  <cp:lastModifiedBy>Martina</cp:lastModifiedBy>
  <dcterms:created xsi:type="dcterms:W3CDTF">2009-12-06T17:53:21Z</dcterms:created>
  <dcterms:modified xsi:type="dcterms:W3CDTF">2010-05-03T18:56:31Z</dcterms:modified>
</cp:coreProperties>
</file>